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be1e1ff4bcd7c1/Desktop/ROCS/"/>
    </mc:Choice>
  </mc:AlternateContent>
  <xr:revisionPtr revIDLastSave="0" documentId="8_{E56D1013-BC88-4461-8684-8AAE9303EB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-22 Management Salary" sheetId="6" r:id="rId1"/>
  </sheets>
  <definedNames>
    <definedName name="_xlnm.Print_Area" localSheetId="0">'2021-22 Management Salary'!$A$1:$G$31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6" l="1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</calcChain>
</file>

<file path=xl/sharedStrings.xml><?xml version="1.0" encoding="utf-8"?>
<sst xmlns="http://schemas.openxmlformats.org/spreadsheetml/2006/main" count="13" uniqueCount="12">
  <si>
    <t>River Oak Charter School</t>
  </si>
  <si>
    <t>STEP</t>
  </si>
  <si>
    <t>Superintendent &amp; Principal</t>
  </si>
  <si>
    <t>Health Benefits</t>
  </si>
  <si>
    <t>Business Manager</t>
  </si>
  <si>
    <t>Management</t>
  </si>
  <si>
    <t>A</t>
  </si>
  <si>
    <t xml:space="preserve">B </t>
  </si>
  <si>
    <t>205 days</t>
  </si>
  <si>
    <t>2022-23 Management Salary Schedule</t>
  </si>
  <si>
    <t xml:space="preserve">$9,800 and free dental for full-time </t>
  </si>
  <si>
    <t>Approved by Charter Council June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</si>
</sst>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Garamond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2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43" fontId="6" fillId="0" borderId="0" xfId="1" applyFont="1"/>
    <xf numFmtId="0" fontId="6" fillId="0" borderId="2" xfId="0" applyFont="1" applyBorder="1"/>
    <xf numFmtId="43" fontId="6" fillId="0" borderId="2" xfId="1" applyFont="1" applyBorder="1" applyAlignment="1">
      <alignment horizontal="center" wrapText="1"/>
    </xf>
    <xf numFmtId="43" fontId="10" fillId="0" borderId="2" xfId="1" applyFont="1" applyBorder="1" applyAlignment="1">
      <alignment horizontal="center" wrapText="1"/>
    </xf>
    <xf numFmtId="43" fontId="6" fillId="5" borderId="2" xfId="1" applyFont="1" applyFill="1" applyBorder="1" applyAlignment="1">
      <alignment horizontal="center"/>
    </xf>
    <xf numFmtId="10" fontId="5" fillId="0" borderId="0" xfId="2" applyNumberFormat="1" applyFont="1" applyAlignment="1">
      <alignment horizontal="left" wrapText="1"/>
    </xf>
    <xf numFmtId="164" fontId="13" fillId="0" borderId="0" xfId="1" applyNumberFormat="1" applyFont="1"/>
    <xf numFmtId="0" fontId="14" fillId="0" borderId="0" xfId="0" applyFont="1"/>
    <xf numFmtId="43" fontId="5" fillId="0" borderId="0" xfId="1" applyFont="1"/>
    <xf numFmtId="43" fontId="5" fillId="0" borderId="0" xfId="0" applyNumberFormat="1" applyFont="1"/>
    <xf numFmtId="43" fontId="6" fillId="0" borderId="0" xfId="0" applyNumberFormat="1" applyFont="1"/>
    <xf numFmtId="10" fontId="6" fillId="0" borderId="0" xfId="2" applyNumberFormat="1" applyFont="1"/>
    <xf numFmtId="43" fontId="5" fillId="0" borderId="2" xfId="1" applyFont="1" applyBorder="1"/>
    <xf numFmtId="0" fontId="6" fillId="0" borderId="0" xfId="0" applyFont="1" applyFill="1"/>
    <xf numFmtId="43" fontId="6" fillId="0" borderId="0" xfId="1" applyFont="1" applyFill="1"/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</cellXfs>
  <cellStyles count="30">
    <cellStyle name="20% - Accent1 2" xfId="3" xr:uid="{00000000-0005-0000-0000-000000000000}"/>
    <cellStyle name="60% - Accent1 2" xfId="4" xr:uid="{00000000-0005-0000-0000-000001000000}"/>
    <cellStyle name="Accent1 2" xfId="5" xr:uid="{00000000-0005-0000-0000-000002000000}"/>
    <cellStyle name="Comma" xfId="1" builtinId="3"/>
    <cellStyle name="Comma 2" xfId="6" xr:uid="{00000000-0005-0000-0000-000004000000}"/>
    <cellStyle name="Comma 2 2" xfId="7" xr:uid="{00000000-0005-0000-0000-000005000000}"/>
    <cellStyle name="Comma 3" xfId="8" xr:uid="{00000000-0005-0000-0000-000006000000}"/>
    <cellStyle name="Comma 3 2" xfId="9" xr:uid="{00000000-0005-0000-0000-000007000000}"/>
    <cellStyle name="Comma 3 3" xfId="10" xr:uid="{00000000-0005-0000-0000-000008000000}"/>
    <cellStyle name="Comma 4" xfId="11" xr:uid="{00000000-0005-0000-0000-000009000000}"/>
    <cellStyle name="Comma 4 2" xfId="12" xr:uid="{00000000-0005-0000-0000-00000A000000}"/>
    <cellStyle name="Comma 4 3" xfId="13" xr:uid="{00000000-0005-0000-0000-00000B000000}"/>
    <cellStyle name="Comma 5" xfId="14" xr:uid="{00000000-0005-0000-0000-00000C000000}"/>
    <cellStyle name="Comma0" xfId="15" xr:uid="{00000000-0005-0000-0000-00000D000000}"/>
    <cellStyle name="Currency0" xfId="16" xr:uid="{00000000-0005-0000-0000-00000E000000}"/>
    <cellStyle name="Heading 1 2" xfId="17" xr:uid="{00000000-0005-0000-0000-00000F000000}"/>
    <cellStyle name="Normal" xfId="0" builtinId="0"/>
    <cellStyle name="Normal 2" xfId="18" xr:uid="{00000000-0005-0000-0000-000011000000}"/>
    <cellStyle name="Normal 2 2" xfId="19" xr:uid="{00000000-0005-0000-0000-000012000000}"/>
    <cellStyle name="Normal 2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Normal 5" xfId="24" xr:uid="{00000000-0005-0000-0000-000017000000}"/>
    <cellStyle name="Normal 5 2" xfId="25" xr:uid="{00000000-0005-0000-0000-000018000000}"/>
    <cellStyle name="Normal 6" xfId="26" xr:uid="{00000000-0005-0000-0000-000019000000}"/>
    <cellStyle name="Percent" xfId="2" builtinId="5"/>
    <cellStyle name="Percent 2" xfId="27" xr:uid="{00000000-0005-0000-0000-00001B000000}"/>
    <cellStyle name="Percent 2 2" xfId="28" xr:uid="{00000000-0005-0000-0000-00001C000000}"/>
    <cellStyle name="Percent 3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showGridLines="0" tabSelected="1" topLeftCell="A6" zoomScaleNormal="100" workbookViewId="0">
      <selection activeCell="A31" sqref="A31"/>
    </sheetView>
  </sheetViews>
  <sheetFormatPr defaultColWidth="9.109375" defaultRowHeight="15" x14ac:dyDescent="0.25"/>
  <cols>
    <col min="1" max="1" width="4.88671875" style="2" customWidth="1"/>
    <col min="2" max="3" width="20.33203125" style="3" customWidth="1"/>
    <col min="4" max="4" width="3.109375" style="2" customWidth="1"/>
    <col min="5" max="5" width="9.109375" style="2"/>
    <col min="6" max="6" width="14.44140625" style="2" bestFit="1" customWidth="1"/>
    <col min="7" max="7" width="17.6640625" style="2" customWidth="1"/>
    <col min="8" max="8" width="9.109375" style="2"/>
    <col min="9" max="10" width="13.109375" style="2" customWidth="1"/>
    <col min="11" max="11" width="9.109375" style="2"/>
    <col min="12" max="13" width="11.5546875" style="2" bestFit="1" customWidth="1"/>
    <col min="14" max="16384" width="9.109375" style="2"/>
  </cols>
  <sheetData>
    <row r="1" spans="1:17" ht="22.8" x14ac:dyDescent="0.4">
      <c r="A1" s="18" t="s">
        <v>0</v>
      </c>
      <c r="B1" s="18"/>
      <c r="C1" s="18"/>
    </row>
    <row r="2" spans="1:17" ht="17.399999999999999" x14ac:dyDescent="0.3">
      <c r="A2" s="19" t="s">
        <v>9</v>
      </c>
      <c r="B2" s="19"/>
      <c r="C2" s="19"/>
    </row>
    <row r="3" spans="1:17" x14ac:dyDescent="0.25">
      <c r="A3" s="10"/>
    </row>
    <row r="5" spans="1:17" ht="26.25" customHeight="1" x14ac:dyDescent="0.25">
      <c r="A5" s="4"/>
      <c r="B5" s="7" t="s">
        <v>6</v>
      </c>
      <c r="C5" s="7" t="s">
        <v>7</v>
      </c>
    </row>
    <row r="6" spans="1:17" ht="41.25" customHeight="1" x14ac:dyDescent="0.25">
      <c r="A6" s="20" t="s">
        <v>1</v>
      </c>
      <c r="B6" s="6" t="s">
        <v>5</v>
      </c>
      <c r="C6" s="6" t="s">
        <v>5</v>
      </c>
    </row>
    <row r="7" spans="1:17" ht="30" x14ac:dyDescent="0.25">
      <c r="A7" s="20"/>
      <c r="B7" s="5" t="s">
        <v>2</v>
      </c>
      <c r="C7" s="5" t="s">
        <v>4</v>
      </c>
      <c r="E7" s="1"/>
      <c r="F7" s="1"/>
      <c r="G7" s="1"/>
      <c r="H7" s="1"/>
      <c r="I7" s="1"/>
      <c r="J7" s="1"/>
      <c r="K7" s="1"/>
    </row>
    <row r="8" spans="1:17" x14ac:dyDescent="0.25">
      <c r="A8" s="20"/>
      <c r="B8" s="4"/>
      <c r="C8" s="5"/>
      <c r="E8" s="1"/>
      <c r="F8" s="1"/>
      <c r="G8" s="1"/>
      <c r="H8" s="1"/>
      <c r="I8" s="1"/>
      <c r="J8" s="1"/>
      <c r="K8" s="1"/>
    </row>
    <row r="9" spans="1:17" x14ac:dyDescent="0.25">
      <c r="A9" s="4">
        <v>1</v>
      </c>
      <c r="B9" s="15">
        <f>84445.11*1.035</f>
        <v>87400.688849999991</v>
      </c>
      <c r="C9" s="15">
        <f>63875.15*1.035</f>
        <v>66110.780249999996</v>
      </c>
    </row>
    <row r="10" spans="1:17" x14ac:dyDescent="0.25">
      <c r="A10" s="4">
        <v>2</v>
      </c>
      <c r="B10" s="15">
        <f>86610.37*1.035</f>
        <v>89641.732949999991</v>
      </c>
      <c r="C10" s="15">
        <f>65499.09*1.035</f>
        <v>67791.558149999997</v>
      </c>
      <c r="G10" s="11"/>
      <c r="H10" s="11"/>
      <c r="I10" s="1"/>
      <c r="J10" s="12"/>
      <c r="K10" s="12"/>
      <c r="L10" s="1"/>
      <c r="M10" s="13"/>
      <c r="N10" s="13"/>
      <c r="P10" s="14"/>
      <c r="Q10" s="14"/>
    </row>
    <row r="11" spans="1:17" x14ac:dyDescent="0.25">
      <c r="A11" s="4">
        <v>3</v>
      </c>
      <c r="B11" s="15">
        <f>88775.63*1.035</f>
        <v>91882.777050000004</v>
      </c>
      <c r="C11" s="15">
        <f>67123.04*1.035</f>
        <v>69472.346399999995</v>
      </c>
      <c r="G11" s="11"/>
      <c r="H11" s="11"/>
      <c r="I11" s="1"/>
      <c r="J11" s="12"/>
      <c r="K11" s="12"/>
      <c r="L11" s="1"/>
      <c r="M11" s="13"/>
      <c r="N11" s="13"/>
      <c r="P11" s="14"/>
      <c r="Q11" s="14"/>
    </row>
    <row r="12" spans="1:17" x14ac:dyDescent="0.25">
      <c r="A12" s="4">
        <v>4</v>
      </c>
      <c r="B12" s="15">
        <f>90940.89*1.035</f>
        <v>94123.821149999989</v>
      </c>
      <c r="C12" s="15">
        <f>68746.98*1.035</f>
        <v>71153.124299999996</v>
      </c>
      <c r="E12" s="1"/>
      <c r="G12" s="11"/>
      <c r="H12" s="11"/>
      <c r="I12" s="1"/>
      <c r="J12" s="12"/>
      <c r="K12" s="12"/>
      <c r="L12" s="11"/>
      <c r="M12" s="13"/>
      <c r="N12" s="13"/>
      <c r="P12" s="14"/>
      <c r="Q12" s="14"/>
    </row>
    <row r="13" spans="1:17" x14ac:dyDescent="0.25">
      <c r="A13" s="4">
        <v>5</v>
      </c>
      <c r="B13" s="15">
        <f>93106.15*1.035</f>
        <v>96364.865249999988</v>
      </c>
      <c r="C13" s="15">
        <f>70370.92*1.035</f>
        <v>72833.902199999997</v>
      </c>
      <c r="E13" s="1"/>
      <c r="G13" s="11"/>
      <c r="H13" s="11"/>
      <c r="I13" s="1"/>
      <c r="J13" s="12"/>
      <c r="K13" s="12"/>
      <c r="L13" s="11"/>
      <c r="M13" s="13"/>
      <c r="N13" s="13"/>
      <c r="P13" s="14"/>
      <c r="Q13" s="14"/>
    </row>
    <row r="14" spans="1:17" ht="15.75" customHeight="1" x14ac:dyDescent="0.25">
      <c r="A14" s="4">
        <v>6</v>
      </c>
      <c r="B14" s="15">
        <f>95271.4*1.035</f>
        <v>98605.89899999999</v>
      </c>
      <c r="C14" s="15">
        <f>71994.87*1.035</f>
        <v>74514.690449999995</v>
      </c>
      <c r="G14" s="11"/>
      <c r="H14" s="11"/>
      <c r="I14" s="1"/>
      <c r="J14" s="12"/>
      <c r="K14" s="12"/>
      <c r="L14" s="11"/>
      <c r="M14" s="13"/>
      <c r="N14" s="13"/>
      <c r="P14" s="14"/>
      <c r="Q14" s="14"/>
    </row>
    <row r="15" spans="1:17" x14ac:dyDescent="0.25">
      <c r="A15" s="4">
        <v>7</v>
      </c>
      <c r="B15" s="15">
        <f>97436.66*1.035</f>
        <v>100846.94309999999</v>
      </c>
      <c r="C15" s="15">
        <f>73618.81*1.035</f>
        <v>76195.468349999996</v>
      </c>
      <c r="G15" s="11"/>
      <c r="H15" s="11"/>
      <c r="I15" s="1"/>
      <c r="J15" s="12"/>
      <c r="K15" s="12"/>
      <c r="L15" s="11"/>
      <c r="M15" s="13"/>
      <c r="N15" s="13"/>
      <c r="P15" s="14"/>
      <c r="Q15" s="14"/>
    </row>
    <row r="16" spans="1:17" x14ac:dyDescent="0.25">
      <c r="A16" s="4">
        <v>8</v>
      </c>
      <c r="B16" s="15">
        <f>99601.92*1.035</f>
        <v>103087.98719999999</v>
      </c>
      <c r="C16" s="15">
        <f>75242.76*1.035</f>
        <v>77876.256599999993</v>
      </c>
      <c r="G16" s="11"/>
      <c r="H16" s="11"/>
      <c r="I16" s="1"/>
      <c r="J16" s="12"/>
      <c r="K16" s="12"/>
      <c r="L16" s="11"/>
      <c r="M16" s="13"/>
      <c r="N16" s="13"/>
      <c r="P16" s="14"/>
      <c r="Q16" s="14"/>
    </row>
    <row r="17" spans="1:17" x14ac:dyDescent="0.25">
      <c r="A17" s="4">
        <v>9</v>
      </c>
      <c r="B17" s="15">
        <f>101767.18*1.035</f>
        <v>105329.03129999999</v>
      </c>
      <c r="C17" s="15">
        <f>76866.7*1.035</f>
        <v>79557.034499999994</v>
      </c>
      <c r="G17" s="11"/>
      <c r="H17" s="11"/>
      <c r="I17" s="8"/>
      <c r="J17" s="12"/>
      <c r="K17" s="12"/>
      <c r="L17" s="11"/>
      <c r="M17" s="13"/>
      <c r="N17" s="13"/>
      <c r="P17" s="14"/>
      <c r="Q17" s="14"/>
    </row>
    <row r="18" spans="1:17" x14ac:dyDescent="0.25">
      <c r="A18" s="4">
        <v>10</v>
      </c>
      <c r="B18" s="15">
        <f>103932.44*1.035</f>
        <v>107570.07539999999</v>
      </c>
      <c r="C18" s="15">
        <f>78490.65*1.035</f>
        <v>81237.822749999992</v>
      </c>
      <c r="G18" s="11"/>
      <c r="H18" s="11"/>
      <c r="I18" s="8"/>
      <c r="J18" s="12"/>
      <c r="K18" s="12"/>
      <c r="L18" s="11"/>
      <c r="M18" s="13"/>
      <c r="N18" s="13"/>
      <c r="P18" s="14"/>
      <c r="Q18" s="14"/>
    </row>
    <row r="19" spans="1:17" x14ac:dyDescent="0.25">
      <c r="A19" s="4">
        <v>11</v>
      </c>
      <c r="B19" s="15">
        <f>106097.7*1.035</f>
        <v>109811.11949999999</v>
      </c>
      <c r="C19" s="15">
        <f>80114.59*1.035</f>
        <v>82918.600649999993</v>
      </c>
      <c r="G19" s="11"/>
      <c r="H19" s="11"/>
      <c r="J19" s="12"/>
      <c r="K19" s="12"/>
      <c r="L19" s="11"/>
      <c r="M19" s="13"/>
      <c r="N19" s="13"/>
      <c r="P19" s="14"/>
      <c r="Q19" s="14"/>
    </row>
    <row r="20" spans="1:17" x14ac:dyDescent="0.25">
      <c r="A20" s="4">
        <v>12</v>
      </c>
      <c r="B20" s="15">
        <f>108262.96*1.035</f>
        <v>112052.1636</v>
      </c>
      <c r="C20" s="15">
        <f>81738.53*1.035</f>
        <v>84599.378549999994</v>
      </c>
      <c r="G20" s="11"/>
      <c r="H20" s="11"/>
      <c r="J20" s="12"/>
      <c r="K20" s="12"/>
      <c r="L20" s="11"/>
      <c r="M20" s="13"/>
      <c r="N20" s="13"/>
      <c r="P20" s="14"/>
      <c r="Q20" s="14"/>
    </row>
    <row r="21" spans="1:17" x14ac:dyDescent="0.25">
      <c r="A21" s="4">
        <v>13</v>
      </c>
      <c r="B21" s="15">
        <f>110428.22*1.035</f>
        <v>114293.2077</v>
      </c>
      <c r="C21" s="15">
        <f>83362.48*1.035</f>
        <v>86280.166799999992</v>
      </c>
      <c r="E21" s="1"/>
      <c r="G21" s="11"/>
      <c r="H21" s="11"/>
      <c r="J21" s="12"/>
      <c r="K21" s="12"/>
      <c r="L21" s="11"/>
      <c r="M21" s="13"/>
      <c r="N21" s="13"/>
      <c r="P21" s="14"/>
      <c r="Q21" s="14"/>
    </row>
    <row r="22" spans="1:17" x14ac:dyDescent="0.25">
      <c r="A22" s="4">
        <v>14</v>
      </c>
      <c r="B22" s="15">
        <f>112593.48*1.035</f>
        <v>116534.25179999998</v>
      </c>
      <c r="C22" s="15">
        <f>84986.42*1.035</f>
        <v>87960.944699999993</v>
      </c>
      <c r="E22" s="1"/>
      <c r="G22" s="11"/>
      <c r="H22" s="11"/>
      <c r="J22" s="12"/>
      <c r="K22" s="12"/>
      <c r="L22" s="11"/>
      <c r="M22" s="13"/>
      <c r="N22" s="13"/>
      <c r="P22" s="14"/>
      <c r="Q22" s="14"/>
    </row>
    <row r="23" spans="1:17" x14ac:dyDescent="0.25">
      <c r="A23" s="4">
        <v>15</v>
      </c>
      <c r="B23" s="15">
        <f>114758.74*1.035</f>
        <v>118775.2959</v>
      </c>
      <c r="C23" s="15">
        <f>86610.37*1.035</f>
        <v>89641.732949999991</v>
      </c>
      <c r="E23" s="1"/>
      <c r="G23" s="11"/>
      <c r="H23" s="11"/>
      <c r="J23" s="12"/>
      <c r="K23" s="12"/>
      <c r="L23" s="11"/>
      <c r="M23" s="13"/>
      <c r="N23" s="13"/>
      <c r="P23" s="14"/>
      <c r="Q23" s="14"/>
    </row>
    <row r="24" spans="1:17" x14ac:dyDescent="0.25">
      <c r="A24" s="4">
        <v>16</v>
      </c>
      <c r="B24" s="15">
        <f>116924*1.035</f>
        <v>121016.34</v>
      </c>
      <c r="C24" s="15">
        <f>88234.31*1.035</f>
        <v>91322.510849999991</v>
      </c>
      <c r="E24" s="1"/>
      <c r="G24" s="11"/>
      <c r="H24" s="11"/>
      <c r="J24" s="12"/>
      <c r="K24" s="12"/>
      <c r="L24" s="11"/>
      <c r="M24" s="13"/>
      <c r="N24" s="13"/>
      <c r="P24" s="14"/>
      <c r="Q24" s="14"/>
    </row>
    <row r="25" spans="1:17" x14ac:dyDescent="0.25">
      <c r="G25" s="11"/>
      <c r="H25" s="11"/>
      <c r="I25" s="1"/>
      <c r="J25" s="12"/>
      <c r="K25" s="12"/>
      <c r="L25" s="11"/>
      <c r="M25" s="13"/>
      <c r="N25" s="13"/>
      <c r="P25" s="14"/>
      <c r="Q25" s="14"/>
    </row>
    <row r="26" spans="1:17" x14ac:dyDescent="0.25">
      <c r="A26" s="9" t="s">
        <v>8</v>
      </c>
      <c r="B26" s="2"/>
      <c r="K26" s="11"/>
    </row>
    <row r="27" spans="1:17" x14ac:dyDescent="0.25">
      <c r="A27" s="9" t="s">
        <v>3</v>
      </c>
      <c r="B27" s="2"/>
      <c r="K27" s="3"/>
    </row>
    <row r="28" spans="1:17" x14ac:dyDescent="0.25">
      <c r="A28" s="9" t="s">
        <v>10</v>
      </c>
      <c r="B28" s="2"/>
    </row>
    <row r="29" spans="1:17" x14ac:dyDescent="0.25">
      <c r="B29" s="1"/>
    </row>
    <row r="30" spans="1:17" x14ac:dyDescent="0.25">
      <c r="A30" s="2" t="s">
        <v>11</v>
      </c>
      <c r="B30" s="16"/>
      <c r="C30" s="17"/>
    </row>
    <row r="31" spans="1:17" x14ac:dyDescent="0.25">
      <c r="B31" s="1"/>
    </row>
    <row r="32" spans="1:17" x14ac:dyDescent="0.25">
      <c r="C32" s="2"/>
    </row>
  </sheetData>
  <mergeCells count="3">
    <mergeCell ref="A1:C1"/>
    <mergeCell ref="A2:C2"/>
    <mergeCell ref="A6:A8"/>
  </mergeCells>
  <printOptions verticalCentered="1"/>
  <pageMargins left="1" right="1" top="1" bottom="0.5" header="0" footer="0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864FC654D6048977B5E58BCE8E200" ma:contentTypeVersion="10" ma:contentTypeDescription="Create a new document." ma:contentTypeScope="" ma:versionID="40a75c6d79e59388f1bf03eb0362ae50">
  <xsd:schema xmlns:xsd="http://www.w3.org/2001/XMLSchema" xmlns:xs="http://www.w3.org/2001/XMLSchema" xmlns:p="http://schemas.microsoft.com/office/2006/metadata/properties" xmlns:ns2="55ca4988-237c-443a-b31a-6e9a7d3a2f5d" targetNamespace="http://schemas.microsoft.com/office/2006/metadata/properties" ma:root="true" ma:fieldsID="e10c0d982453fca89b1104f0cbee84ba" ns2:_="">
    <xsd:import namespace="55ca4988-237c-443a-b31a-6e9a7d3a2f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a4988-237c-443a-b31a-6e9a7d3a2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FC6A30-171C-4DFD-8FAD-01D641FC9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ca4988-237c-443a-b31a-6e9a7d3a2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33512-192A-4369-8147-6C4F078667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A254DB-E3E5-41AC-950E-3995D30EAA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2021-22 Management Salary</vt:lpstr>
      <vt:lpstr>'2021-22 Management Salary'!Print_Area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Strom</dc:creator>
  <cp:lastModifiedBy>17074</cp:lastModifiedBy>
  <cp:lastPrinted>2014-06-16T19:33:52Z</cp:lastPrinted>
  <dcterms:created xsi:type="dcterms:W3CDTF">2014-05-06T20:50:54Z</dcterms:created>
  <dcterms:modified xsi:type="dcterms:W3CDTF">2022-07-25T23:02:34Z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0x010100752864FC654D6048977B5E58BCE8E200</vt:lpwstr>
  </property>
</Properties>
</file>